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Chelsea\Downloads\"/>
    </mc:Choice>
  </mc:AlternateContent>
  <xr:revisionPtr revIDLastSave="0" documentId="8_{62EEB181-585D-4C38-942C-0ED41F0B528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mMhQm3JNHt6KVeSksOio9SS5Eiw=="/>
    </ext>
  </extLst>
</workbook>
</file>

<file path=xl/calcChain.xml><?xml version="1.0" encoding="utf-8"?>
<calcChain xmlns="http://schemas.openxmlformats.org/spreadsheetml/2006/main">
  <c r="F66" i="1" l="1"/>
  <c r="E66" i="1"/>
  <c r="D66" i="1"/>
  <c r="C66" i="1"/>
  <c r="B69" i="1" s="1"/>
  <c r="B66" i="1"/>
  <c r="G65" i="1"/>
  <c r="G64" i="1"/>
  <c r="G63" i="1"/>
  <c r="G62" i="1"/>
  <c r="G61" i="1"/>
  <c r="F58" i="1"/>
  <c r="E58" i="1"/>
  <c r="D58" i="1"/>
  <c r="C58" i="1"/>
  <c r="B58" i="1"/>
  <c r="G57" i="1"/>
  <c r="G56" i="1"/>
  <c r="G55" i="1"/>
  <c r="G54" i="1"/>
  <c r="G53" i="1"/>
  <c r="C49" i="1"/>
  <c r="B49" i="1"/>
  <c r="E48" i="1"/>
  <c r="F48" i="1" s="1"/>
  <c r="C48" i="1"/>
  <c r="B48" i="1"/>
  <c r="E47" i="1"/>
  <c r="F47" i="1" s="1"/>
  <c r="C47" i="1"/>
  <c r="B47" i="1"/>
  <c r="E46" i="1"/>
  <c r="F46" i="1" s="1"/>
  <c r="C46" i="1"/>
  <c r="B46" i="1"/>
  <c r="E45" i="1"/>
  <c r="F45" i="1" s="1"/>
  <c r="C45" i="1"/>
  <c r="B45" i="1"/>
  <c r="E40" i="1"/>
  <c r="F40" i="1" s="1"/>
  <c r="C40" i="1"/>
  <c r="B40" i="1"/>
  <c r="C39" i="1"/>
  <c r="B39" i="1"/>
  <c r="E38" i="1"/>
  <c r="F38" i="1" s="1"/>
  <c r="C38" i="1"/>
  <c r="B38" i="1"/>
  <c r="F37" i="1"/>
  <c r="E37" i="1"/>
  <c r="C37" i="1"/>
  <c r="B37" i="1"/>
  <c r="E36" i="1"/>
  <c r="F36" i="1" s="1"/>
  <c r="C36" i="1"/>
  <c r="B36" i="1"/>
  <c r="E31" i="1"/>
  <c r="F31" i="1" s="1"/>
  <c r="C31" i="1"/>
  <c r="B31" i="1"/>
  <c r="E30" i="1"/>
  <c r="F30" i="1" s="1"/>
  <c r="C30" i="1"/>
  <c r="B30" i="1"/>
  <c r="C29" i="1"/>
  <c r="B29" i="1"/>
  <c r="E28" i="1"/>
  <c r="F28" i="1" s="1"/>
  <c r="C28" i="1"/>
  <c r="B28" i="1"/>
  <c r="E27" i="1"/>
  <c r="F27" i="1" s="1"/>
  <c r="C27" i="1"/>
  <c r="B27" i="1"/>
  <c r="F22" i="1"/>
  <c r="E22" i="1"/>
  <c r="C22" i="1"/>
  <c r="B22" i="1"/>
  <c r="E21" i="1"/>
  <c r="F21" i="1" s="1"/>
  <c r="C21" i="1"/>
  <c r="B21" i="1"/>
  <c r="F20" i="1"/>
  <c r="E20" i="1"/>
  <c r="C20" i="1"/>
  <c r="B20" i="1"/>
  <c r="C19" i="1"/>
  <c r="B19" i="1"/>
  <c r="F18" i="1"/>
  <c r="F23" i="1" s="1"/>
  <c r="E18" i="1"/>
  <c r="C18" i="1"/>
  <c r="B18" i="1"/>
  <c r="E13" i="1"/>
  <c r="F13" i="1" s="1"/>
  <c r="C13" i="1"/>
  <c r="B13" i="1"/>
  <c r="E12" i="1"/>
  <c r="F12" i="1" s="1"/>
  <c r="C12" i="1"/>
  <c r="B12" i="1"/>
  <c r="E11" i="1"/>
  <c r="F11" i="1" s="1"/>
  <c r="C11" i="1"/>
  <c r="B11" i="1"/>
  <c r="E10" i="1"/>
  <c r="F10" i="1" s="1"/>
  <c r="C10" i="1"/>
  <c r="B10" i="1"/>
  <c r="C9" i="1"/>
  <c r="B9" i="1"/>
  <c r="G21" i="1" l="1"/>
  <c r="H21" i="1" s="1"/>
  <c r="G22" i="1"/>
  <c r="H22" i="1" s="1"/>
  <c r="F50" i="1"/>
  <c r="G46" i="1" s="1"/>
  <c r="H46" i="1" s="1"/>
  <c r="G45" i="1"/>
  <c r="H45" i="1" s="1"/>
  <c r="G20" i="1"/>
  <c r="H20" i="1" s="1"/>
  <c r="F41" i="1"/>
  <c r="G38" i="1" s="1"/>
  <c r="H38" i="1" s="1"/>
  <c r="G36" i="1"/>
  <c r="H36" i="1" s="1"/>
  <c r="G37" i="1"/>
  <c r="H37" i="1" s="1"/>
  <c r="G48" i="1"/>
  <c r="H48" i="1" s="1"/>
  <c r="D70" i="1"/>
  <c r="F14" i="1"/>
  <c r="G13" i="1" s="1"/>
  <c r="H13" i="1" s="1"/>
  <c r="G31" i="1"/>
  <c r="H31" i="1" s="1"/>
  <c r="G47" i="1"/>
  <c r="H47" i="1" s="1"/>
  <c r="E70" i="1"/>
  <c r="F32" i="1"/>
  <c r="G28" i="1" s="1"/>
  <c r="H28" i="1" s="1"/>
  <c r="G27" i="1"/>
  <c r="H27" i="1" s="1"/>
  <c r="G30" i="1"/>
  <c r="H30" i="1" s="1"/>
  <c r="B70" i="1"/>
  <c r="F70" i="1"/>
  <c r="G18" i="1"/>
  <c r="H18" i="1" s="1"/>
  <c r="C70" i="1"/>
  <c r="G11" i="1" l="1"/>
  <c r="H11" i="1" s="1"/>
  <c r="G12" i="1"/>
  <c r="H12" i="1" s="1"/>
  <c r="G10" i="1"/>
  <c r="H10" i="1" s="1"/>
  <c r="G40" i="1"/>
  <c r="H40" i="1" s="1"/>
</calcChain>
</file>

<file path=xl/sharedStrings.xml><?xml version="1.0" encoding="utf-8"?>
<sst xmlns="http://schemas.openxmlformats.org/spreadsheetml/2006/main" count="101" uniqueCount="26">
  <si>
    <t>Zone</t>
  </si>
  <si>
    <t>Population</t>
  </si>
  <si>
    <t>Houses</t>
  </si>
  <si>
    <t>Jobs</t>
  </si>
  <si>
    <t>Cars(=40% population)</t>
  </si>
  <si>
    <t>Renfrewshire</t>
  </si>
  <si>
    <t>Glasgow</t>
  </si>
  <si>
    <t>North Lanarkshire</t>
  </si>
  <si>
    <t>West Lothian</t>
  </si>
  <si>
    <t>Edinburgh</t>
  </si>
  <si>
    <t>Zone 1 - Renfrewshire</t>
  </si>
  <si>
    <t>Produced</t>
  </si>
  <si>
    <t>Attractions</t>
  </si>
  <si>
    <t>C</t>
  </si>
  <si>
    <t>F</t>
  </si>
  <si>
    <t>AF</t>
  </si>
  <si>
    <t>AF/ΣAF</t>
  </si>
  <si>
    <t>T</t>
  </si>
  <si>
    <t>Total</t>
  </si>
  <si>
    <t>Zone 2 - Glasgow</t>
  </si>
  <si>
    <t>Zone 3 - North Lanarkshire</t>
  </si>
  <si>
    <t>Zone 4 - West Lothian</t>
  </si>
  <si>
    <t xml:space="preserve">Zone 5 - Edinburgh </t>
  </si>
  <si>
    <t>Tij</t>
  </si>
  <si>
    <t>Total P</t>
  </si>
  <si>
    <t>Total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</si>
</sst>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/>
    <xf numFmtId="1" fontId="1" fillId="0" borderId="0" xfId="0" applyNumberFormat="1" applyFont="1"/>
    <xf numFmtId="1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A534-4BAD-894A-B97F24B64A72}"/>
              </c:ext>
            </c:extLst>
          </c:dPt>
          <c:cat>
            <c:strRef>
              <c:f>Sheet1!$B$60:$F$60</c:f>
              <c:strCache>
                <c:ptCount val="5"/>
                <c:pt idx="0">
                  <c:v>Renfrewshire</c:v>
                </c:pt>
                <c:pt idx="1">
                  <c:v>Glasgow</c:v>
                </c:pt>
                <c:pt idx="2">
                  <c:v>North Lanarkshire</c:v>
                </c:pt>
                <c:pt idx="3">
                  <c:v>West Lothian</c:v>
                </c:pt>
                <c:pt idx="4">
                  <c:v>Edinburgh</c:v>
                </c:pt>
              </c:strCache>
            </c:strRef>
          </c:cat>
          <c:val>
            <c:numRef>
              <c:f>Sheet1!$B$70:$F$70</c:f>
              <c:numCache>
                <c:formatCode>General</c:formatCode>
                <c:ptCount val="5"/>
                <c:pt idx="0">
                  <c:v>3.8922055829302709</c:v>
                </c:pt>
                <c:pt idx="1">
                  <c:v>55.25627101440773</c:v>
                </c:pt>
                <c:pt idx="2">
                  <c:v>17.454128676733227</c:v>
                </c:pt>
                <c:pt idx="3">
                  <c:v>7.6164975489125473</c:v>
                </c:pt>
                <c:pt idx="4">
                  <c:v>15.780897177016225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4-4BAD-894A-B97F24B6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67</xdr:row>
      <xdr:rowOff>66675</xdr:rowOff>
    </xdr:from>
    <xdr:ext cx="5715000" cy="3533775"/>
    <xdr:graphicFrame macro="">
      <xdr:nvGraphicFramePr>
        <xdr:cNvPr id="1293120095" name="Chart 1" title="Chart">
          <a:extLst>
            <a:ext uri="{FF2B5EF4-FFF2-40B4-BE49-F238E27FC236}">
              <a16:creationId xmlns:a16="http://schemas.microsoft.com/office/drawing/2014/main" id="{00000000-0008-0000-0000-00005F721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/>
  </sheetViews>
  <sheetFormatPr defaultColWidth="12.6640625" defaultRowHeight="15" customHeight="1" x14ac:dyDescent="0.3"/>
  <cols>
    <col min="1" max="1" width="14" customWidth="1"/>
    <col min="2" max="2" width="20.25" customWidth="1"/>
    <col min="3" max="4" width="10.5" customWidth="1"/>
    <col min="5" max="5" width="17.5" customWidth="1"/>
    <col min="6" max="6" width="11.4140625" customWidth="1"/>
    <col min="7" max="7" width="13.25" customWidth="1"/>
    <col min="8" max="8" width="10.5" customWidth="1"/>
    <col min="9" max="26" width="7.6640625" customWidth="1"/>
  </cols>
  <sheetData>
    <row r="1" spans="1:8" ht="14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14.25" customHeight="1" x14ac:dyDescent="0.35">
      <c r="A2" s="1" t="s">
        <v>5</v>
      </c>
      <c r="B2" s="1">
        <v>174908</v>
      </c>
      <c r="C2" s="1">
        <v>80902</v>
      </c>
      <c r="D2" s="1">
        <v>104577</v>
      </c>
      <c r="E2" s="1">
        <v>69963</v>
      </c>
    </row>
    <row r="3" spans="1:8" ht="14.25" customHeight="1" x14ac:dyDescent="0.35">
      <c r="A3" s="1" t="s">
        <v>6</v>
      </c>
      <c r="B3" s="1">
        <v>593245</v>
      </c>
      <c r="C3" s="1">
        <v>285693</v>
      </c>
      <c r="D3" s="1">
        <v>312462</v>
      </c>
      <c r="E3" s="1">
        <v>237298</v>
      </c>
    </row>
    <row r="4" spans="1:8" ht="14.25" customHeight="1" x14ac:dyDescent="0.35">
      <c r="A4" s="1" t="s">
        <v>7</v>
      </c>
      <c r="B4" s="1">
        <v>337727</v>
      </c>
      <c r="C4" s="1">
        <v>145998</v>
      </c>
      <c r="D4" s="1">
        <v>204156</v>
      </c>
      <c r="E4" s="1">
        <v>135091</v>
      </c>
    </row>
    <row r="5" spans="1:8" ht="14.25" customHeight="1" x14ac:dyDescent="0.35">
      <c r="A5" s="1" t="s">
        <v>8</v>
      </c>
      <c r="B5" s="1">
        <v>175118</v>
      </c>
      <c r="C5" s="1">
        <v>73390</v>
      </c>
      <c r="D5" s="1">
        <v>112811</v>
      </c>
      <c r="E5" s="1">
        <v>70047</v>
      </c>
    </row>
    <row r="6" spans="1:8" ht="14.25" customHeight="1" x14ac:dyDescent="0.35">
      <c r="A6" s="1" t="s">
        <v>9</v>
      </c>
      <c r="B6" s="1">
        <v>476626</v>
      </c>
      <c r="C6" s="1">
        <v>223051</v>
      </c>
      <c r="D6" s="1">
        <v>284212</v>
      </c>
      <c r="E6" s="1">
        <v>190650</v>
      </c>
    </row>
    <row r="7" spans="1:8" ht="14.25" customHeight="1" x14ac:dyDescent="0.35">
      <c r="B7" s="1" t="s">
        <v>10</v>
      </c>
    </row>
    <row r="8" spans="1:8" ht="14.25" customHeight="1" x14ac:dyDescent="0.35">
      <c r="A8" s="1" t="s">
        <v>0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15</v>
      </c>
      <c r="G8" s="1" t="s">
        <v>16</v>
      </c>
      <c r="H8" s="1" t="s">
        <v>17</v>
      </c>
    </row>
    <row r="9" spans="1:8" ht="14.25" customHeight="1" x14ac:dyDescent="0.35">
      <c r="A9" s="1" t="s">
        <v>5</v>
      </c>
      <c r="B9" s="1">
        <f t="shared" ref="B9:B13" si="0">91+5*E2+0.2*C2+0.6*D2</f>
        <v>428832.60000000003</v>
      </c>
      <c r="C9" s="1">
        <f t="shared" ref="C9:C13" si="1">315+3*D2+1.8*C2</f>
        <v>459669.6</v>
      </c>
    </row>
    <row r="10" spans="1:8" ht="14.25" customHeight="1" x14ac:dyDescent="0.35">
      <c r="A10" s="1" t="s">
        <v>6</v>
      </c>
      <c r="B10" s="1">
        <f t="shared" si="0"/>
        <v>1431196.8</v>
      </c>
      <c r="C10" s="1">
        <f t="shared" si="1"/>
        <v>1451948.4</v>
      </c>
      <c r="D10" s="1">
        <v>17.059999999999999</v>
      </c>
      <c r="E10" s="1">
        <f t="shared" ref="E10:E13" si="2">1/D10^3</f>
        <v>2.0140160143629441E-4</v>
      </c>
      <c r="F10" s="1">
        <f t="shared" ref="F10:F13" si="3">E10*C10</f>
        <v>292.42473296286533</v>
      </c>
      <c r="G10" s="1">
        <f>F10/F14</f>
        <v>0.92606673042939058</v>
      </c>
      <c r="H10" s="1">
        <f t="shared" ref="H10:H13" si="4">G10*B10</f>
        <v>1325383.7411770064</v>
      </c>
    </row>
    <row r="11" spans="1:8" ht="14.25" customHeight="1" x14ac:dyDescent="0.35">
      <c r="A11" s="1" t="s">
        <v>7</v>
      </c>
      <c r="B11" s="1">
        <f t="shared" si="0"/>
        <v>827239.2</v>
      </c>
      <c r="C11" s="1">
        <f t="shared" si="1"/>
        <v>875579.4</v>
      </c>
      <c r="D11" s="1">
        <v>35.69</v>
      </c>
      <c r="E11" s="1">
        <f t="shared" si="2"/>
        <v>2.199684305272339E-5</v>
      </c>
      <c r="F11" s="1">
        <f t="shared" si="3"/>
        <v>19.259982641997716</v>
      </c>
      <c r="G11" s="1">
        <f>F11/F14</f>
        <v>6.0993572509021036E-2</v>
      </c>
      <c r="H11" s="1">
        <f t="shared" si="4"/>
        <v>50456.274127504556</v>
      </c>
    </row>
    <row r="12" spans="1:8" ht="14.25" customHeight="1" x14ac:dyDescent="0.35">
      <c r="A12" s="1" t="s">
        <v>8</v>
      </c>
      <c r="B12" s="1">
        <f t="shared" si="0"/>
        <v>432690.6</v>
      </c>
      <c r="C12" s="1">
        <f t="shared" si="1"/>
        <v>470850</v>
      </c>
      <c r="D12" s="1">
        <v>61.73</v>
      </c>
      <c r="E12" s="1">
        <f t="shared" si="2"/>
        <v>4.2511963980594506E-6</v>
      </c>
      <c r="F12" s="1">
        <f t="shared" si="3"/>
        <v>2.0016758240262922</v>
      </c>
      <c r="G12" s="1">
        <f>F12/F14</f>
        <v>6.3390171103310262E-3</v>
      </c>
      <c r="H12" s="1">
        <f t="shared" si="4"/>
        <v>2742.8331168793979</v>
      </c>
    </row>
    <row r="13" spans="1:8" ht="14.25" customHeight="1" x14ac:dyDescent="0.35">
      <c r="A13" s="1" t="s">
        <v>9</v>
      </c>
      <c r="B13" s="1">
        <f t="shared" si="0"/>
        <v>1168478.3999999999</v>
      </c>
      <c r="C13" s="1">
        <f t="shared" si="1"/>
        <v>1254442.8</v>
      </c>
      <c r="D13" s="1">
        <v>84.43</v>
      </c>
      <c r="E13" s="1">
        <f t="shared" si="2"/>
        <v>1.6615355284130241E-6</v>
      </c>
      <c r="F13" s="1">
        <f t="shared" si="3"/>
        <v>2.0843012805619137</v>
      </c>
      <c r="G13" s="1">
        <f>F13/F14</f>
        <v>6.600679951257328E-3</v>
      </c>
      <c r="H13" s="1">
        <f t="shared" si="4"/>
        <v>7712.7519483572396</v>
      </c>
    </row>
    <row r="14" spans="1:8" ht="14.25" customHeight="1" x14ac:dyDescent="0.35">
      <c r="A14" s="1" t="s">
        <v>18</v>
      </c>
      <c r="F14" s="1">
        <f>SUM(F10:F13)</f>
        <v>315.77069270945128</v>
      </c>
    </row>
    <row r="15" spans="1:8" ht="14.25" customHeight="1" x14ac:dyDescent="0.3"/>
    <row r="16" spans="1:8" ht="14.25" customHeight="1" x14ac:dyDescent="0.35">
      <c r="B16" s="1" t="s">
        <v>19</v>
      </c>
    </row>
    <row r="17" spans="1:8" ht="14.25" customHeight="1" x14ac:dyDescent="0.35">
      <c r="A17" s="1" t="s">
        <v>0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15</v>
      </c>
      <c r="G17" s="1" t="s">
        <v>16</v>
      </c>
      <c r="H17" s="1" t="s">
        <v>17</v>
      </c>
    </row>
    <row r="18" spans="1:8" ht="14.25" customHeight="1" x14ac:dyDescent="0.35">
      <c r="A18" s="1" t="s">
        <v>5</v>
      </c>
      <c r="B18" s="1">
        <f t="shared" ref="B18:B22" si="5">91+5*E2+0.2*C2+0.6*D2</f>
        <v>428832.60000000003</v>
      </c>
      <c r="C18" s="1">
        <f t="shared" ref="C18:C22" si="6">315+3*D2+1.8*C2</f>
        <v>459669.6</v>
      </c>
      <c r="D18" s="1">
        <v>17.059999999999999</v>
      </c>
      <c r="E18" s="1">
        <f>1/D18^3</f>
        <v>2.0140160143629441E-4</v>
      </c>
      <c r="F18" s="1">
        <f>E18*C18</f>
        <v>92.578193571580869</v>
      </c>
      <c r="G18" s="1">
        <f>F18/F23</f>
        <v>0.39000801781477579</v>
      </c>
      <c r="H18" s="1">
        <f>G18*B18</f>
        <v>167248.15230035663</v>
      </c>
    </row>
    <row r="19" spans="1:8" ht="14.25" customHeight="1" x14ac:dyDescent="0.35">
      <c r="A19" s="1" t="s">
        <v>6</v>
      </c>
      <c r="B19" s="1">
        <f t="shared" si="5"/>
        <v>1431196.8</v>
      </c>
      <c r="C19" s="1">
        <f t="shared" si="6"/>
        <v>1451948.4</v>
      </c>
    </row>
    <row r="20" spans="1:8" ht="14.25" customHeight="1" x14ac:dyDescent="0.35">
      <c r="A20" s="1" t="s">
        <v>7</v>
      </c>
      <c r="B20" s="1">
        <f t="shared" si="5"/>
        <v>827239.2</v>
      </c>
      <c r="C20" s="1">
        <f t="shared" si="6"/>
        <v>875579.4</v>
      </c>
      <c r="D20" s="1">
        <v>18.63</v>
      </c>
      <c r="E20" s="1">
        <f t="shared" ref="E20:E22" si="7">1/D20^3</f>
        <v>1.5465409905144416E-4</v>
      </c>
      <c r="F20" s="1">
        <f t="shared" ref="F20:F22" si="8">E20*C20</f>
        <v>135.41194325500405</v>
      </c>
      <c r="G20" s="1">
        <f>F20/F23</f>
        <v>0.57045554184957525</v>
      </c>
      <c r="H20" s="1">
        <f t="shared" ref="H20:H22" si="9">G20*B20</f>
        <v>471903.18607520912</v>
      </c>
    </row>
    <row r="21" spans="1:8" ht="14.25" customHeight="1" x14ac:dyDescent="0.35">
      <c r="A21" s="1" t="s">
        <v>8</v>
      </c>
      <c r="B21" s="1">
        <f t="shared" si="5"/>
        <v>432690.6</v>
      </c>
      <c r="C21" s="1">
        <f t="shared" si="6"/>
        <v>470850</v>
      </c>
      <c r="D21" s="1">
        <v>44.67</v>
      </c>
      <c r="E21" s="1">
        <f t="shared" si="7"/>
        <v>1.1218948194248372E-5</v>
      </c>
      <c r="F21" s="1">
        <f t="shared" si="8"/>
        <v>5.2824417572618456</v>
      </c>
      <c r="G21" s="1">
        <f>F21/F23</f>
        <v>2.2253562739683014E-2</v>
      </c>
      <c r="H21" s="1">
        <f t="shared" si="9"/>
        <v>9628.9074139710865</v>
      </c>
    </row>
    <row r="22" spans="1:8" ht="14.25" customHeight="1" x14ac:dyDescent="0.35">
      <c r="A22" s="1" t="s">
        <v>9</v>
      </c>
      <c r="B22" s="1">
        <f t="shared" si="5"/>
        <v>1168478.3999999999</v>
      </c>
      <c r="C22" s="1">
        <f t="shared" si="6"/>
        <v>1254442.8</v>
      </c>
      <c r="D22" s="1">
        <v>67.37</v>
      </c>
      <c r="E22" s="1">
        <f t="shared" si="7"/>
        <v>3.2703961129990499E-6</v>
      </c>
      <c r="F22" s="1">
        <f t="shared" si="8"/>
        <v>4.1025248570996444</v>
      </c>
      <c r="G22" s="1">
        <f>F22/F23</f>
        <v>1.7282877595966001E-2</v>
      </c>
      <c r="H22" s="1">
        <f t="shared" si="9"/>
        <v>20194.669160730198</v>
      </c>
    </row>
    <row r="23" spans="1:8" ht="14.25" customHeight="1" x14ac:dyDescent="0.35">
      <c r="A23" s="1" t="s">
        <v>18</v>
      </c>
      <c r="F23" s="1">
        <f>SUM(F18:F22)</f>
        <v>237.37510344094639</v>
      </c>
    </row>
    <row r="24" spans="1:8" ht="14.25" customHeight="1" x14ac:dyDescent="0.3"/>
    <row r="25" spans="1:8" ht="14.25" customHeight="1" x14ac:dyDescent="0.35">
      <c r="B25" s="1" t="s">
        <v>20</v>
      </c>
    </row>
    <row r="26" spans="1:8" ht="14.25" customHeight="1" x14ac:dyDescent="0.35">
      <c r="A26" s="1" t="s">
        <v>0</v>
      </c>
      <c r="B26" s="1" t="s">
        <v>11</v>
      </c>
      <c r="C26" s="1" t="s">
        <v>12</v>
      </c>
      <c r="D26" s="1" t="s">
        <v>13</v>
      </c>
      <c r="E26" s="1" t="s">
        <v>14</v>
      </c>
      <c r="F26" s="1" t="s">
        <v>15</v>
      </c>
      <c r="G26" s="1" t="s">
        <v>16</v>
      </c>
      <c r="H26" s="1" t="s">
        <v>17</v>
      </c>
    </row>
    <row r="27" spans="1:8" ht="14.25" customHeight="1" x14ac:dyDescent="0.35">
      <c r="A27" s="1" t="s">
        <v>5</v>
      </c>
      <c r="B27" s="1">
        <f t="shared" ref="B27:B31" si="10">91+5*E2+0.2*C2+0.6*D2</f>
        <v>428832.60000000003</v>
      </c>
      <c r="C27" s="1">
        <f t="shared" ref="C27:C31" si="11">315+3*D2+1.8*C2</f>
        <v>459669.6</v>
      </c>
      <c r="D27" s="1">
        <v>35.69</v>
      </c>
      <c r="E27" s="1">
        <f t="shared" ref="E27:E28" si="12">1/D27^3</f>
        <v>2.199684305272339E-5</v>
      </c>
      <c r="F27" s="1">
        <f t="shared" ref="F27:F28" si="13">E27*C27</f>
        <v>10.111280047308139</v>
      </c>
      <c r="G27" s="1">
        <f>F27/F32</f>
        <v>3.715179269797126E-2</v>
      </c>
      <c r="H27" s="1">
        <f t="shared" ref="H27:H28" si="14">G27*B27</f>
        <v>15931.899857332031</v>
      </c>
    </row>
    <row r="28" spans="1:8" ht="14.25" customHeight="1" x14ac:dyDescent="0.35">
      <c r="A28" s="1" t="s">
        <v>6</v>
      </c>
      <c r="B28" s="1">
        <f t="shared" si="10"/>
        <v>1431196.8</v>
      </c>
      <c r="C28" s="1">
        <f t="shared" si="11"/>
        <v>1451948.4</v>
      </c>
      <c r="D28" s="1">
        <v>18.63</v>
      </c>
      <c r="E28" s="1">
        <f t="shared" si="12"/>
        <v>1.5465409905144416E-4</v>
      </c>
      <c r="F28" s="1">
        <f t="shared" si="13"/>
        <v>224.54977167118585</v>
      </c>
      <c r="G28" s="1">
        <f>F28/F32</f>
        <v>0.82506136992275547</v>
      </c>
      <c r="H28" s="1">
        <f t="shared" si="14"/>
        <v>1180825.1924370639</v>
      </c>
    </row>
    <row r="29" spans="1:8" ht="14.25" customHeight="1" x14ac:dyDescent="0.35">
      <c r="A29" s="1" t="s">
        <v>7</v>
      </c>
      <c r="B29" s="1">
        <f t="shared" si="10"/>
        <v>827239.2</v>
      </c>
      <c r="C29" s="1">
        <f t="shared" si="11"/>
        <v>875579.4</v>
      </c>
    </row>
    <row r="30" spans="1:8" ht="14.25" customHeight="1" x14ac:dyDescent="0.35">
      <c r="A30" s="1" t="s">
        <v>8</v>
      </c>
      <c r="B30" s="1">
        <f t="shared" si="10"/>
        <v>432690.6</v>
      </c>
      <c r="C30" s="1">
        <f t="shared" si="11"/>
        <v>470850</v>
      </c>
      <c r="D30" s="1">
        <v>26.04</v>
      </c>
      <c r="E30" s="1">
        <f t="shared" ref="E30:E31" si="15">1/D30^3</f>
        <v>5.6633977027685852E-5</v>
      </c>
      <c r="F30" s="1">
        <f t="shared" ref="F30:F31" si="16">E30*C30</f>
        <v>26.666108083485884</v>
      </c>
      <c r="G30" s="1">
        <f>F30/F32</f>
        <v>9.7979060509070695E-2</v>
      </c>
      <c r="H30" s="1">
        <f t="shared" ref="H30:H31" si="17">G30*B30</f>
        <v>42394.618479106102</v>
      </c>
    </row>
    <row r="31" spans="1:8" ht="14.25" customHeight="1" x14ac:dyDescent="0.35">
      <c r="A31" s="1" t="s">
        <v>9</v>
      </c>
      <c r="B31" s="1">
        <f t="shared" si="10"/>
        <v>1168478.3999999999</v>
      </c>
      <c r="C31" s="1">
        <f t="shared" si="11"/>
        <v>1254442.8</v>
      </c>
      <c r="D31" s="1">
        <v>48.74</v>
      </c>
      <c r="E31" s="1">
        <f t="shared" si="15"/>
        <v>8.6366123203292386E-6</v>
      </c>
      <c r="F31" s="1">
        <f t="shared" si="16"/>
        <v>10.834136141628308</v>
      </c>
      <c r="G31" s="1">
        <f>F31/F32</f>
        <v>3.9807776870202517E-2</v>
      </c>
      <c r="H31" s="1">
        <f t="shared" si="17"/>
        <v>46514.527424851243</v>
      </c>
    </row>
    <row r="32" spans="1:8" ht="14.25" customHeight="1" x14ac:dyDescent="0.35">
      <c r="A32" s="1" t="s">
        <v>18</v>
      </c>
      <c r="F32" s="1">
        <f>SUM(F27:F31)</f>
        <v>272.1612959436082</v>
      </c>
    </row>
    <row r="33" spans="1:8" ht="14.25" customHeight="1" x14ac:dyDescent="0.3"/>
    <row r="34" spans="1:8" ht="14.25" customHeight="1" x14ac:dyDescent="0.35">
      <c r="B34" s="1" t="s">
        <v>21</v>
      </c>
    </row>
    <row r="35" spans="1:8" ht="14.25" customHeight="1" x14ac:dyDescent="0.35">
      <c r="A35" s="1" t="s">
        <v>0</v>
      </c>
      <c r="B35" s="1" t="s">
        <v>11</v>
      </c>
      <c r="C35" s="1" t="s">
        <v>12</v>
      </c>
      <c r="D35" s="1" t="s">
        <v>13</v>
      </c>
      <c r="E35" s="1" t="s">
        <v>14</v>
      </c>
      <c r="F35" s="1" t="s">
        <v>15</v>
      </c>
      <c r="G35" s="1" t="s">
        <v>16</v>
      </c>
      <c r="H35" s="1" t="s">
        <v>17</v>
      </c>
    </row>
    <row r="36" spans="1:8" ht="14.25" customHeight="1" x14ac:dyDescent="0.35">
      <c r="A36" s="1" t="s">
        <v>5</v>
      </c>
      <c r="B36" s="1">
        <f t="shared" ref="B36:B40" si="18">91+5*E2+0.2*C2+0.6*D2</f>
        <v>428832.60000000003</v>
      </c>
      <c r="C36" s="1">
        <f t="shared" ref="C36:C40" si="19">315+3*D2+1.8*C2</f>
        <v>459669.6</v>
      </c>
      <c r="D36" s="1">
        <v>61.73</v>
      </c>
      <c r="E36" s="1">
        <f t="shared" ref="E36:E38" si="20">1/D36^3</f>
        <v>4.2511963980594506E-6</v>
      </c>
      <c r="F36" s="1">
        <f t="shared" ref="F36:F38" si="21">E36*C36</f>
        <v>1.9541457478174284</v>
      </c>
      <c r="G36" s="1">
        <f>F36/F41</f>
        <v>1.1161757506997369E-2</v>
      </c>
      <c r="H36" s="1">
        <f t="shared" ref="H36:H38" si="22">G36*B36</f>
        <v>4786.5254922951999</v>
      </c>
    </row>
    <row r="37" spans="1:8" ht="14.25" customHeight="1" x14ac:dyDescent="0.35">
      <c r="A37" s="1" t="s">
        <v>6</v>
      </c>
      <c r="B37" s="1">
        <f t="shared" si="18"/>
        <v>1431196.8</v>
      </c>
      <c r="C37" s="1">
        <f t="shared" si="19"/>
        <v>1451948.4</v>
      </c>
      <c r="D37" s="1">
        <v>44.67</v>
      </c>
      <c r="E37" s="1">
        <f t="shared" si="20"/>
        <v>1.1218948194248372E-5</v>
      </c>
      <c r="F37" s="1">
        <f t="shared" si="21"/>
        <v>16.289333880321813</v>
      </c>
      <c r="G37" s="1">
        <f>F37/F41</f>
        <v>9.3041982628849135E-2</v>
      </c>
      <c r="H37" s="1">
        <f t="shared" si="22"/>
        <v>133161.38780406446</v>
      </c>
    </row>
    <row r="38" spans="1:8" ht="14.25" customHeight="1" x14ac:dyDescent="0.35">
      <c r="A38" s="1" t="s">
        <v>7</v>
      </c>
      <c r="B38" s="1">
        <f t="shared" si="18"/>
        <v>827239.2</v>
      </c>
      <c r="C38" s="1">
        <f t="shared" si="19"/>
        <v>875579.4</v>
      </c>
      <c r="D38" s="1">
        <v>26.04</v>
      </c>
      <c r="E38" s="1">
        <f t="shared" si="20"/>
        <v>5.6633977027685852E-5</v>
      </c>
      <c r="F38" s="1">
        <f t="shared" si="21"/>
        <v>49.587543625514961</v>
      </c>
      <c r="G38" s="1">
        <f>F38/F41</f>
        <v>0.28323585276780594</v>
      </c>
      <c r="H38" s="1">
        <f t="shared" si="22"/>
        <v>234303.80025495755</v>
      </c>
    </row>
    <row r="39" spans="1:8" ht="14.25" customHeight="1" x14ac:dyDescent="0.35">
      <c r="A39" s="1" t="s">
        <v>8</v>
      </c>
      <c r="B39" s="1">
        <f t="shared" si="18"/>
        <v>432690.6</v>
      </c>
      <c r="C39" s="1">
        <f t="shared" si="19"/>
        <v>470850</v>
      </c>
    </row>
    <row r="40" spans="1:8" ht="14.25" customHeight="1" x14ac:dyDescent="0.35">
      <c r="A40" s="1" t="s">
        <v>9</v>
      </c>
      <c r="B40" s="1">
        <f t="shared" si="18"/>
        <v>1168478.3999999999</v>
      </c>
      <c r="C40" s="1">
        <f t="shared" si="19"/>
        <v>1254442.8</v>
      </c>
      <c r="D40" s="1">
        <v>22.7</v>
      </c>
      <c r="E40" s="1">
        <f>1/D40^3</f>
        <v>8.5491399864393548E-5</v>
      </c>
      <c r="F40" s="1">
        <f>E40*C40</f>
        <v>107.24407102180946</v>
      </c>
      <c r="G40" s="1">
        <f>F40/F41</f>
        <v>0.61256040709634774</v>
      </c>
      <c r="H40" s="1">
        <f>G40*B40</f>
        <v>715763.60438728903</v>
      </c>
    </row>
    <row r="41" spans="1:8" ht="14.25" customHeight="1" x14ac:dyDescent="0.35">
      <c r="A41" s="1" t="s">
        <v>18</v>
      </c>
      <c r="F41" s="1">
        <f>SUM(F36:F40)</f>
        <v>175.07509427546364</v>
      </c>
    </row>
    <row r="42" spans="1:8" ht="14.25" customHeight="1" x14ac:dyDescent="0.3"/>
    <row r="43" spans="1:8" ht="14.25" customHeight="1" x14ac:dyDescent="0.35">
      <c r="B43" s="1" t="s">
        <v>22</v>
      </c>
    </row>
    <row r="44" spans="1:8" ht="14.25" customHeight="1" x14ac:dyDescent="0.35">
      <c r="A44" s="1" t="s">
        <v>0</v>
      </c>
      <c r="B44" s="1" t="s">
        <v>11</v>
      </c>
      <c r="C44" s="1" t="s">
        <v>12</v>
      </c>
      <c r="D44" s="1" t="s">
        <v>13</v>
      </c>
      <c r="E44" s="1" t="s">
        <v>14</v>
      </c>
      <c r="F44" s="1" t="s">
        <v>15</v>
      </c>
      <c r="G44" s="1" t="s">
        <v>16</v>
      </c>
      <c r="H44" s="1" t="s">
        <v>17</v>
      </c>
    </row>
    <row r="45" spans="1:8" ht="14.25" customHeight="1" x14ac:dyDescent="0.35">
      <c r="A45" s="1" t="s">
        <v>5</v>
      </c>
      <c r="B45" s="1">
        <f>91+5*C2+0.2*C2+0.6*D2</f>
        <v>483527.60000000003</v>
      </c>
      <c r="C45" s="1">
        <f t="shared" ref="C45:C49" si="23">315+3*D2+1.8*C2</f>
        <v>459669.6</v>
      </c>
      <c r="D45" s="1">
        <v>84.43</v>
      </c>
      <c r="E45" s="1">
        <f t="shared" ref="E45:E48" si="24">1/D45^3</f>
        <v>1.6615355284130241E-6</v>
      </c>
      <c r="F45" s="1">
        <f t="shared" ref="F45:F48" si="25">E45*C45</f>
        <v>0.76375737173140335</v>
      </c>
      <c r="G45" s="1">
        <f>F45/F50</f>
        <v>1.4321918026876329E-2</v>
      </c>
      <c r="H45" s="1">
        <f t="shared" ref="H45:H48" si="26">G45*B45</f>
        <v>6925.0426509322469</v>
      </c>
    </row>
    <row r="46" spans="1:8" ht="14.25" customHeight="1" x14ac:dyDescent="0.35">
      <c r="A46" s="1" t="s">
        <v>6</v>
      </c>
      <c r="B46" s="1">
        <f t="shared" ref="B46:B49" si="27">91+5*E3+0.2*C3+0.6*D3</f>
        <v>1431196.8</v>
      </c>
      <c r="C46" s="1">
        <f t="shared" si="23"/>
        <v>1451948.4</v>
      </c>
      <c r="D46" s="1">
        <v>67.37</v>
      </c>
      <c r="E46" s="1">
        <f t="shared" si="24"/>
        <v>3.2703961129990499E-6</v>
      </c>
      <c r="F46" s="1">
        <f t="shared" si="25"/>
        <v>4.7484464036351897</v>
      </c>
      <c r="G46" s="1">
        <f>F46/F50</f>
        <v>8.9042492635731191E-2</v>
      </c>
      <c r="H46" s="1">
        <f t="shared" si="26"/>
        <v>127437.33052428205</v>
      </c>
    </row>
    <row r="47" spans="1:8" ht="14.25" customHeight="1" x14ac:dyDescent="0.35">
      <c r="A47" s="1" t="s">
        <v>7</v>
      </c>
      <c r="B47" s="1">
        <f t="shared" si="27"/>
        <v>827239.2</v>
      </c>
      <c r="C47" s="1">
        <f t="shared" si="23"/>
        <v>875579.4</v>
      </c>
      <c r="D47" s="1">
        <v>48.74</v>
      </c>
      <c r="E47" s="1">
        <f t="shared" si="24"/>
        <v>8.6366123203292386E-6</v>
      </c>
      <c r="F47" s="1">
        <f t="shared" si="25"/>
        <v>7.5620398334664829</v>
      </c>
      <c r="G47" s="1">
        <f>F47/F50</f>
        <v>0.14180277483327289</v>
      </c>
      <c r="H47" s="1">
        <f t="shared" si="26"/>
        <v>117304.81401085679</v>
      </c>
    </row>
    <row r="48" spans="1:8" ht="14.25" customHeight="1" x14ac:dyDescent="0.35">
      <c r="A48" s="1" t="s">
        <v>8</v>
      </c>
      <c r="B48" s="1">
        <f t="shared" si="27"/>
        <v>432690.6</v>
      </c>
      <c r="C48" s="1">
        <f t="shared" si="23"/>
        <v>470850</v>
      </c>
      <c r="D48" s="1">
        <v>22.7</v>
      </c>
      <c r="E48" s="1">
        <f t="shared" si="24"/>
        <v>8.5491399864393548E-5</v>
      </c>
      <c r="F48" s="1">
        <f t="shared" si="25"/>
        <v>40.253625626149699</v>
      </c>
      <c r="G48" s="1">
        <f>F48/F50</f>
        <v>0.75483281450411965</v>
      </c>
      <c r="H48" s="1">
        <f t="shared" si="26"/>
        <v>326609.06340747623</v>
      </c>
    </row>
    <row r="49" spans="1:7" ht="14.25" customHeight="1" x14ac:dyDescent="0.35">
      <c r="A49" s="1" t="s">
        <v>9</v>
      </c>
      <c r="B49" s="1">
        <f t="shared" si="27"/>
        <v>1168478.3999999999</v>
      </c>
      <c r="C49" s="1">
        <f t="shared" si="23"/>
        <v>1254442.8</v>
      </c>
    </row>
    <row r="50" spans="1:7" ht="14.25" customHeight="1" x14ac:dyDescent="0.35">
      <c r="A50" s="1" t="s">
        <v>18</v>
      </c>
      <c r="F50" s="1">
        <f>SUM(F45:F48)</f>
        <v>53.327869234982771</v>
      </c>
    </row>
    <row r="51" spans="1:7" ht="14.25" customHeight="1" x14ac:dyDescent="0.3"/>
    <row r="52" spans="1:7" ht="14.25" customHeight="1" x14ac:dyDescent="0.35">
      <c r="A52" s="1" t="s">
        <v>23</v>
      </c>
      <c r="B52" s="1">
        <v>1</v>
      </c>
      <c r="C52" s="1">
        <v>2</v>
      </c>
      <c r="D52" s="1">
        <v>3</v>
      </c>
      <c r="E52" s="1">
        <v>4</v>
      </c>
      <c r="F52" s="1">
        <v>5</v>
      </c>
      <c r="G52" s="1" t="s">
        <v>24</v>
      </c>
    </row>
    <row r="53" spans="1:7" ht="14.25" customHeight="1" x14ac:dyDescent="0.35">
      <c r="A53" s="1">
        <v>1</v>
      </c>
      <c r="C53" s="1">
        <v>1325383.7411770064</v>
      </c>
      <c r="D53" s="1">
        <v>50456.274127504556</v>
      </c>
      <c r="E53" s="1">
        <v>2742.8331168793979</v>
      </c>
      <c r="F53" s="1">
        <v>7712.7519483572396</v>
      </c>
      <c r="G53" s="1">
        <f>SUM(C53:F53)</f>
        <v>1386295.6003697477</v>
      </c>
    </row>
    <row r="54" spans="1:7" ht="14.25" customHeight="1" x14ac:dyDescent="0.35">
      <c r="A54" s="1">
        <v>2</v>
      </c>
      <c r="B54" s="1">
        <v>167248.15230035663</v>
      </c>
      <c r="D54" s="1">
        <v>471903.18607520912</v>
      </c>
      <c r="E54" s="1">
        <v>9628.9074139710865</v>
      </c>
      <c r="F54" s="1">
        <v>20194.669160730198</v>
      </c>
      <c r="G54" s="1">
        <f t="shared" ref="G54:G56" si="28">SUM(B54:F54)</f>
        <v>668974.91495026695</v>
      </c>
    </row>
    <row r="55" spans="1:7" ht="14.25" customHeight="1" x14ac:dyDescent="0.35">
      <c r="A55" s="1">
        <v>3</v>
      </c>
      <c r="B55" s="1">
        <v>15931.899857332031</v>
      </c>
      <c r="C55" s="1">
        <v>1180825.1924370639</v>
      </c>
      <c r="E55" s="1">
        <v>42394.618479106102</v>
      </c>
      <c r="F55" s="1">
        <v>46514.527424851243</v>
      </c>
      <c r="G55" s="1">
        <f t="shared" si="28"/>
        <v>1285666.2381983532</v>
      </c>
    </row>
    <row r="56" spans="1:7" ht="14.25" customHeight="1" x14ac:dyDescent="0.35">
      <c r="A56" s="1">
        <v>4</v>
      </c>
      <c r="B56" s="1">
        <v>4786.5254922951999</v>
      </c>
      <c r="C56" s="1">
        <v>133161.38780406446</v>
      </c>
      <c r="D56" s="1">
        <v>234303.80025495755</v>
      </c>
      <c r="F56" s="1">
        <v>715763.60438728903</v>
      </c>
      <c r="G56" s="1">
        <f t="shared" si="28"/>
        <v>1088015.3179386063</v>
      </c>
    </row>
    <row r="57" spans="1:7" ht="14.25" customHeight="1" x14ac:dyDescent="0.35">
      <c r="A57" s="1">
        <v>5</v>
      </c>
      <c r="B57" s="1">
        <v>6925.0426509322469</v>
      </c>
      <c r="C57" s="1">
        <v>127437.33052428205</v>
      </c>
      <c r="D57" s="1">
        <v>117304.81401085679</v>
      </c>
      <c r="E57" s="1">
        <v>326609.06340747623</v>
      </c>
      <c r="G57" s="1">
        <f>SUM(B57:E57)</f>
        <v>578276.25059354736</v>
      </c>
    </row>
    <row r="58" spans="1:7" ht="14.25" customHeight="1" x14ac:dyDescent="0.35">
      <c r="A58" s="1" t="s">
        <v>25</v>
      </c>
      <c r="B58" s="1">
        <f>SUM(B54:B57)</f>
        <v>194891.62030091608</v>
      </c>
      <c r="C58" s="1">
        <f t="shared" ref="C58:E58" si="29">SUM(C53:C57)</f>
        <v>2766807.651942417</v>
      </c>
      <c r="D58" s="1">
        <f t="shared" si="29"/>
        <v>873968.07446852804</v>
      </c>
      <c r="E58" s="1">
        <f t="shared" si="29"/>
        <v>381375.42241743283</v>
      </c>
      <c r="F58" s="1">
        <f>SUM(F53:F56)</f>
        <v>790185.55292122765</v>
      </c>
    </row>
    <row r="59" spans="1:7" ht="14.25" customHeight="1" x14ac:dyDescent="0.3"/>
    <row r="60" spans="1:7" ht="14.25" customHeight="1" x14ac:dyDescent="0.35">
      <c r="A60" s="2" t="s">
        <v>23</v>
      </c>
      <c r="B60" s="3" t="s">
        <v>5</v>
      </c>
      <c r="C60" s="3" t="s">
        <v>6</v>
      </c>
      <c r="D60" s="3" t="s">
        <v>7</v>
      </c>
      <c r="E60" s="3" t="s">
        <v>8</v>
      </c>
      <c r="F60" s="3" t="s">
        <v>9</v>
      </c>
      <c r="G60" s="2" t="s">
        <v>24</v>
      </c>
    </row>
    <row r="61" spans="1:7" ht="14.25" customHeight="1" x14ac:dyDescent="0.35">
      <c r="A61" s="3" t="s">
        <v>5</v>
      </c>
      <c r="B61" s="2"/>
      <c r="C61" s="2">
        <v>1325383.7411770064</v>
      </c>
      <c r="D61" s="2">
        <v>50456.274127504556</v>
      </c>
      <c r="E61" s="2">
        <v>2742.8331168793979</v>
      </c>
      <c r="F61" s="2">
        <v>7712.7519483572396</v>
      </c>
      <c r="G61" s="2">
        <f>SUM(C61:F61)</f>
        <v>1386295.6003697477</v>
      </c>
    </row>
    <row r="62" spans="1:7" ht="14.25" customHeight="1" x14ac:dyDescent="0.35">
      <c r="A62" s="3" t="s">
        <v>6</v>
      </c>
      <c r="B62" s="2">
        <v>167248.15230035663</v>
      </c>
      <c r="C62" s="2"/>
      <c r="D62" s="2">
        <v>471903.18607520912</v>
      </c>
      <c r="E62" s="2">
        <v>9628.9074139710865</v>
      </c>
      <c r="F62" s="2">
        <v>20194.669160730198</v>
      </c>
      <c r="G62" s="2">
        <f t="shared" ref="G62:G64" si="30">SUM(B62:F62)</f>
        <v>668974.91495026695</v>
      </c>
    </row>
    <row r="63" spans="1:7" ht="14.25" customHeight="1" x14ac:dyDescent="0.35">
      <c r="A63" s="3" t="s">
        <v>7</v>
      </c>
      <c r="B63" s="2">
        <v>15931.899857332031</v>
      </c>
      <c r="C63" s="2">
        <v>1180825.1924370639</v>
      </c>
      <c r="D63" s="2"/>
      <c r="E63" s="2">
        <v>42394.618479106102</v>
      </c>
      <c r="F63" s="2">
        <v>46514.527424851243</v>
      </c>
      <c r="G63" s="2">
        <f t="shared" si="30"/>
        <v>1285666.2381983532</v>
      </c>
    </row>
    <row r="64" spans="1:7" ht="14.25" customHeight="1" x14ac:dyDescent="0.35">
      <c r="A64" s="3" t="s">
        <v>8</v>
      </c>
      <c r="B64" s="2">
        <v>4786.5254922951999</v>
      </c>
      <c r="C64" s="2">
        <v>133161.38780406446</v>
      </c>
      <c r="D64" s="2">
        <v>234303.80025495755</v>
      </c>
      <c r="E64" s="2"/>
      <c r="F64" s="2">
        <v>715763.60438728903</v>
      </c>
      <c r="G64" s="2">
        <f t="shared" si="30"/>
        <v>1088015.3179386063</v>
      </c>
    </row>
    <row r="65" spans="1:7" ht="14.25" customHeight="1" x14ac:dyDescent="0.35">
      <c r="A65" s="3" t="s">
        <v>9</v>
      </c>
      <c r="B65" s="2">
        <v>6925.0426509322469</v>
      </c>
      <c r="C65" s="2">
        <v>127437.33052428205</v>
      </c>
      <c r="D65" s="2">
        <v>117304.81401085679</v>
      </c>
      <c r="E65" s="2">
        <v>326609.06340747623</v>
      </c>
      <c r="F65" s="2"/>
      <c r="G65" s="2">
        <f>SUM(B65:E65)</f>
        <v>578276.25059354736</v>
      </c>
    </row>
    <row r="66" spans="1:7" ht="14.25" customHeight="1" x14ac:dyDescent="0.35">
      <c r="A66" s="2" t="s">
        <v>25</v>
      </c>
      <c r="B66" s="2">
        <f>SUM(B62:B65)</f>
        <v>194891.62030091608</v>
      </c>
      <c r="C66" s="2">
        <f t="shared" ref="C66:E66" si="31">SUM(C61:C65)</f>
        <v>2766807.651942417</v>
      </c>
      <c r="D66" s="2">
        <f t="shared" si="31"/>
        <v>873968.07446852804</v>
      </c>
      <c r="E66" s="2">
        <f t="shared" si="31"/>
        <v>381375.42241743283</v>
      </c>
      <c r="F66" s="2">
        <f>SUM(F61:F64)</f>
        <v>790185.55292122765</v>
      </c>
      <c r="G66" s="2"/>
    </row>
    <row r="67" spans="1:7" ht="14.25" customHeight="1" x14ac:dyDescent="0.3"/>
    <row r="68" spans="1:7" ht="14.25" customHeight="1" x14ac:dyDescent="0.3"/>
    <row r="69" spans="1:7" ht="14.25" customHeight="1" x14ac:dyDescent="0.35">
      <c r="B69" s="2">
        <f>SUM(B66:F66)</f>
        <v>5007228.3220505212</v>
      </c>
    </row>
    <row r="70" spans="1:7" ht="14.25" customHeight="1" x14ac:dyDescent="0.35">
      <c r="B70" s="1">
        <f t="shared" ref="B70:F70" si="32">(B66/$B$69) * 100</f>
        <v>3.8922055829302709</v>
      </c>
      <c r="C70" s="1">
        <f t="shared" si="32"/>
        <v>55.25627101440773</v>
      </c>
      <c r="D70" s="1">
        <f t="shared" si="32"/>
        <v>17.454128676733227</v>
      </c>
      <c r="E70" s="1">
        <f t="shared" si="32"/>
        <v>7.6164975489125473</v>
      </c>
      <c r="F70" s="1">
        <f t="shared" si="32"/>
        <v>15.780897177016225</v>
      </c>
    </row>
    <row r="71" spans="1:7" ht="14.25" customHeight="1" x14ac:dyDescent="0.3"/>
    <row r="72" spans="1:7" ht="14.25" customHeight="1" x14ac:dyDescent="0.3"/>
    <row r="73" spans="1:7" ht="14.25" customHeight="1" x14ac:dyDescent="0.3"/>
    <row r="74" spans="1:7" ht="14.25" customHeight="1" x14ac:dyDescent="0.3"/>
    <row r="75" spans="1:7" ht="14.25" customHeight="1" x14ac:dyDescent="0.3"/>
    <row r="76" spans="1:7" ht="14.25" customHeight="1" x14ac:dyDescent="0.3"/>
    <row r="77" spans="1:7" ht="14.25" customHeight="1" x14ac:dyDescent="0.3"/>
    <row r="78" spans="1:7" ht="14.25" customHeight="1" x14ac:dyDescent="0.3"/>
    <row r="79" spans="1:7" ht="14.25" customHeight="1" x14ac:dyDescent="0.3"/>
    <row r="80" spans="1: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</dc:creator>
  <cp:lastModifiedBy>Chelsea</cp:lastModifiedBy>
  <cp:lastPrinted>2019-10-30T17:41:41Z</cp:lastPrinted>
  <dcterms:created xsi:type="dcterms:W3CDTF">2019-10-24T13:57:47Z</dcterms:created>
  <dcterms:modified xsi:type="dcterms:W3CDTF">2019-10-30T17:42:27Z</dcterms:modified>
</cp:coreProperties>
</file>